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00.2\12-secretaria\ORÇAMENTO SUBESTAÇÕES\ORÇAMENTOS RECEBIDOS\ATUALIZADOS\COTAÇÕES DE MERCADO\AUTOMAÇÃO\METTA\"/>
    </mc:Choice>
  </mc:AlternateContent>
  <xr:revisionPtr revIDLastSave="0" documentId="13_ncr:1_{E9F79708-01AF-4429-8043-ED8D30AF1279}" xr6:coauthVersionLast="47" xr6:coauthVersionMax="47" xr10:uidLastSave="{00000000-0000-0000-0000-000000000000}"/>
  <bookViews>
    <workbookView xWindow="-28920" yWindow="-120" windowWidth="29040" windowHeight="15840" xr2:uid="{4E628A71-8138-43CF-B118-199899B516D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G50" i="1"/>
  <c r="H50" i="1"/>
  <c r="H11" i="1"/>
  <c r="H22" i="1"/>
  <c r="H36" i="1"/>
  <c r="H37" i="1"/>
  <c r="H38" i="1"/>
  <c r="H39" i="1"/>
  <c r="H40" i="1"/>
  <c r="H41" i="1"/>
  <c r="H42" i="1"/>
  <c r="H43" i="1"/>
  <c r="H44" i="1"/>
  <c r="H35" i="1"/>
  <c r="G35" i="1"/>
  <c r="F36" i="1"/>
  <c r="I36" i="1"/>
  <c r="H23" i="1"/>
  <c r="I50" i="1"/>
  <c r="I51" i="1"/>
  <c r="I52" i="1"/>
  <c r="I53" i="1"/>
  <c r="I54" i="1"/>
  <c r="I55" i="1"/>
  <c r="I57" i="1"/>
  <c r="I58" i="1"/>
  <c r="I49" i="1"/>
  <c r="H49" i="1"/>
  <c r="G51" i="1"/>
  <c r="G52" i="1"/>
  <c r="G53" i="1"/>
  <c r="G54" i="1"/>
  <c r="G55" i="1"/>
  <c r="G56" i="1"/>
  <c r="G57" i="1"/>
  <c r="G58" i="1"/>
  <c r="G49" i="1"/>
  <c r="I47" i="1"/>
  <c r="G47" i="1"/>
  <c r="F59" i="1"/>
  <c r="F50" i="1"/>
  <c r="F51" i="1"/>
  <c r="F52" i="1"/>
  <c r="F53" i="1"/>
  <c r="F54" i="1"/>
  <c r="F55" i="1"/>
  <c r="F56" i="1"/>
  <c r="F57" i="1"/>
  <c r="F58" i="1"/>
  <c r="F49" i="1"/>
  <c r="G21" i="1" l="1"/>
  <c r="I37" i="1"/>
  <c r="I38" i="1"/>
  <c r="I39" i="1"/>
  <c r="I40" i="1"/>
  <c r="I41" i="1"/>
  <c r="I42" i="1"/>
  <c r="I43" i="1"/>
  <c r="I44" i="1"/>
  <c r="I35" i="1"/>
  <c r="I33" i="1"/>
  <c r="G33" i="1"/>
  <c r="F45" i="1"/>
  <c r="F37" i="1"/>
  <c r="F38" i="1"/>
  <c r="F39" i="1"/>
  <c r="F40" i="1"/>
  <c r="F41" i="1"/>
  <c r="F42" i="1"/>
  <c r="F43" i="1"/>
  <c r="F44" i="1"/>
  <c r="F35" i="1"/>
  <c r="I23" i="1" l="1"/>
  <c r="I22" i="1"/>
  <c r="I24" i="1"/>
  <c r="I25" i="1"/>
  <c r="I26" i="1"/>
  <c r="I27" i="1"/>
  <c r="I28" i="1"/>
  <c r="I29" i="1"/>
  <c r="I30" i="1"/>
  <c r="I21" i="1"/>
  <c r="I19" i="1"/>
  <c r="I9" i="1" s="1"/>
  <c r="G19" i="1"/>
  <c r="G22" i="1" s="1"/>
  <c r="F31" i="1"/>
  <c r="G24" i="1"/>
  <c r="G25" i="1"/>
  <c r="G26" i="1"/>
  <c r="G27" i="1"/>
  <c r="G28" i="1"/>
  <c r="G29" i="1"/>
  <c r="G30" i="1"/>
  <c r="F22" i="1"/>
  <c r="F23" i="1"/>
  <c r="F24" i="1"/>
  <c r="F25" i="1"/>
  <c r="F26" i="1"/>
  <c r="F27" i="1"/>
  <c r="F28" i="1"/>
  <c r="F29" i="1"/>
  <c r="F30" i="1"/>
  <c r="F21" i="1"/>
  <c r="H9" i="1"/>
  <c r="H7" i="1"/>
  <c r="G15" i="1"/>
  <c r="I5" i="1"/>
  <c r="G5" i="1"/>
  <c r="F17" i="1"/>
  <c r="I13" i="1" l="1"/>
  <c r="I12" i="1"/>
  <c r="I15" i="1"/>
  <c r="I11" i="1"/>
  <c r="I7" i="1"/>
  <c r="I16" i="1"/>
  <c r="I8" i="1"/>
  <c r="I14" i="1"/>
  <c r="I10" i="1"/>
  <c r="G23" i="1"/>
  <c r="G7" i="1"/>
  <c r="G8" i="1"/>
  <c r="G9" i="1"/>
  <c r="G10" i="1"/>
  <c r="G11" i="1"/>
  <c r="G12" i="1"/>
  <c r="G13" i="1"/>
  <c r="G14" i="1"/>
  <c r="G16" i="1"/>
  <c r="F8" i="1"/>
  <c r="F9" i="1"/>
  <c r="F10" i="1"/>
  <c r="F11" i="1"/>
  <c r="F12" i="1"/>
  <c r="F13" i="1"/>
  <c r="F14" i="1"/>
  <c r="F15" i="1"/>
  <c r="F16" i="1"/>
  <c r="F7" i="1"/>
  <c r="E17" i="1" l="1"/>
  <c r="E59" i="1" l="1"/>
  <c r="E45" i="1"/>
  <c r="E31" i="1" l="1"/>
  <c r="H14" i="1" l="1"/>
  <c r="H15" i="1"/>
  <c r="H12" i="1"/>
  <c r="H13" i="1"/>
  <c r="H10" i="1"/>
  <c r="H16" i="1"/>
  <c r="H8" i="1"/>
  <c r="H56" i="1"/>
  <c r="H54" i="1"/>
  <c r="H57" i="1"/>
  <c r="H52" i="1"/>
  <c r="H55" i="1"/>
  <c r="H53" i="1"/>
  <c r="H58" i="1"/>
  <c r="H51" i="1"/>
  <c r="G44" i="1"/>
  <c r="G42" i="1"/>
  <c r="G36" i="1"/>
  <c r="G39" i="1"/>
  <c r="G40" i="1"/>
  <c r="G38" i="1"/>
  <c r="G43" i="1"/>
  <c r="G41" i="1"/>
  <c r="G37" i="1"/>
  <c r="H28" i="1"/>
  <c r="H29" i="1"/>
  <c r="H25" i="1"/>
  <c r="H24" i="1"/>
  <c r="H21" i="1"/>
  <c r="H27" i="1"/>
  <c r="H30" i="1"/>
  <c r="H26" i="1"/>
  <c r="H17" i="1" l="1"/>
  <c r="H59" i="1"/>
  <c r="H45" i="1"/>
  <c r="I46" i="1" s="1"/>
  <c r="H31" i="1"/>
  <c r="I32" i="1" s="1"/>
  <c r="I18" i="1" l="1"/>
  <c r="I60" i="1"/>
</calcChain>
</file>

<file path=xl/sharedStrings.xml><?xml version="1.0" encoding="utf-8"?>
<sst xmlns="http://schemas.openxmlformats.org/spreadsheetml/2006/main" count="59" uniqueCount="24">
  <si>
    <t>DISTRIBUIÇÃO MÃO-DE-OBRA E FRETE</t>
  </si>
  <si>
    <t>Rack fechado 19" com guia de cabos vertical, altura de 16U numeradas, com dimensões LxAxP (600x975x600mm),</t>
  </si>
  <si>
    <t xml:space="preserve">Distribuidor Interno Óptico constituído por gaveta deslizante e carcaça padrão 19" </t>
  </si>
  <si>
    <t>Guia de Cabos 1U Horizontal Fechado Preto Alta Densidade</t>
  </si>
  <si>
    <t>Patch Panel Descarregado 48 Portas Furukawa 35050805</t>
  </si>
  <si>
    <t>GATEWAY de comunicação MODBUS TCP/RS485. Referência: Mercato MCM</t>
  </si>
  <si>
    <t>Conversor de mídia fibra óptica gigabite para modbus ethernet</t>
  </si>
  <si>
    <t>Conector RJ45 Fêmea (Keystone) Gigalan CAT.6 para cabo tipo U/UTP</t>
  </si>
  <si>
    <t>Conector RJ45 macho cat.6 para cabo tipo U/UTP</t>
  </si>
  <si>
    <t>Switch ethernet gerenciável com criptografia 128-Bit, 6 portas RJ45 fast ethernet, 3 portas de
fibra óptico fast ethernet</t>
  </si>
  <si>
    <t>Sensor fotocélula 24V para uso externo com saída relé SPDT</t>
  </si>
  <si>
    <t>Painel Rack</t>
  </si>
  <si>
    <t>DESCRIÇÃO</t>
  </si>
  <si>
    <t>FRETE</t>
  </si>
  <si>
    <t>MÃO-DE-OBRA</t>
  </si>
  <si>
    <t>ETG 02</t>
  </si>
  <si>
    <t>TOTAL MÃO-DE-OBRA +MATERIAL</t>
  </si>
  <si>
    <t>TOTAL</t>
  </si>
  <si>
    <t>VALOR UNIT</t>
  </si>
  <si>
    <t>ETG 01</t>
  </si>
  <si>
    <t>ETG 11</t>
  </si>
  <si>
    <t>SALA DO QDG</t>
  </si>
  <si>
    <t>QTDE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</si>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</sst>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333333"/>
      <name val="Lucida Sans Unicode"/>
      <family val="2"/>
    </font>
    <font>
      <sz val="2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4" fontId="0" fillId="0" borderId="1" xfId="1" applyFont="1" applyBorder="1" applyAlignment="1">
      <alignment horizontal="center"/>
    </xf>
    <xf numFmtId="44" fontId="0" fillId="0" borderId="1" xfId="1" applyFont="1" applyBorder="1" applyAlignment="1">
      <alignment horizontal="center" vertical="center"/>
    </xf>
    <xf numFmtId="44" fontId="0" fillId="2" borderId="1" xfId="1" applyFont="1" applyFill="1" applyBorder="1"/>
    <xf numFmtId="0" fontId="0" fillId="0" borderId="3" xfId="0" applyBorder="1"/>
    <xf numFmtId="0" fontId="0" fillId="0" borderId="3" xfId="0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6" xfId="0" applyNumberFormat="1" applyBorder="1" applyAlignment="1">
      <alignment horizontal="center" vertical="center"/>
    </xf>
    <xf numFmtId="44" fontId="0" fillId="2" borderId="6" xfId="1" applyFont="1" applyFill="1" applyBorder="1"/>
    <xf numFmtId="44" fontId="0" fillId="2" borderId="11" xfId="0" applyNumberFormat="1" applyFill="1" applyBorder="1"/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0" fillId="0" borderId="3" xfId="2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335D6-97A7-41CC-AE05-5D14E4745475}">
  <dimension ref="B1:I60"/>
  <sheetViews>
    <sheetView tabSelected="1" workbookViewId="0">
      <pane ySplit="4" topLeftCell="A34" activePane="bottomLeft" state="frozen"/>
      <selection pane="bottomLeft" activeCell="L40" sqref="L40"/>
    </sheetView>
  </sheetViews>
  <sheetFormatPr defaultRowHeight="15" x14ac:dyDescent="0.25"/>
  <cols>
    <col min="3" max="3" width="75.7109375" bestFit="1" customWidth="1"/>
    <col min="4" max="4" width="13.85546875" style="26" customWidth="1"/>
    <col min="5" max="6" width="16.7109375" customWidth="1"/>
    <col min="7" max="8" width="17.28515625" customWidth="1"/>
    <col min="9" max="9" width="16.140625" customWidth="1"/>
  </cols>
  <sheetData>
    <row r="1" spans="2:9" ht="15.75" thickBot="1" x14ac:dyDescent="0.3"/>
    <row r="2" spans="2:9" ht="15.75" thickBot="1" x14ac:dyDescent="0.3">
      <c r="B2" s="37" t="s">
        <v>0</v>
      </c>
      <c r="C2" s="38"/>
      <c r="D2" s="38"/>
      <c r="E2" s="38"/>
      <c r="F2" s="38"/>
      <c r="G2" s="38"/>
      <c r="H2" s="38"/>
      <c r="I2" s="39"/>
    </row>
    <row r="3" spans="2:9" ht="5.25" customHeight="1" thickBot="1" x14ac:dyDescent="0.3">
      <c r="B3" s="40"/>
      <c r="C3" s="41"/>
      <c r="D3" s="41"/>
      <c r="E3" s="41"/>
      <c r="F3" s="41"/>
      <c r="G3" s="41"/>
      <c r="H3" s="41"/>
      <c r="I3" s="42"/>
    </row>
    <row r="4" spans="2:9" s="9" customFormat="1" ht="30.75" thickBot="1" x14ac:dyDescent="0.3">
      <c r="B4" s="27"/>
      <c r="C4" s="28" t="s">
        <v>12</v>
      </c>
      <c r="D4" s="28" t="s">
        <v>22</v>
      </c>
      <c r="E4" s="28" t="s">
        <v>18</v>
      </c>
      <c r="F4" s="28" t="s">
        <v>23</v>
      </c>
      <c r="G4" s="28" t="s">
        <v>14</v>
      </c>
      <c r="H4" s="29" t="s">
        <v>16</v>
      </c>
      <c r="I4" s="30" t="s">
        <v>13</v>
      </c>
    </row>
    <row r="5" spans="2:9" ht="15" customHeight="1" x14ac:dyDescent="0.25">
      <c r="B5" s="31" t="s">
        <v>19</v>
      </c>
      <c r="C5" s="19"/>
      <c r="D5" s="20"/>
      <c r="E5" s="19"/>
      <c r="F5" s="19"/>
      <c r="G5" s="53">
        <f>G17/F17</f>
        <v>0.15351489878509458</v>
      </c>
      <c r="H5" s="20"/>
      <c r="I5" s="21">
        <f>I17/F17</f>
        <v>9.5653274228638854E-2</v>
      </c>
    </row>
    <row r="6" spans="2:9" x14ac:dyDescent="0.25">
      <c r="B6" s="32"/>
      <c r="C6" s="1"/>
      <c r="D6" s="43"/>
      <c r="E6" s="2"/>
      <c r="F6" s="2"/>
      <c r="G6" s="16"/>
      <c r="H6" s="16"/>
      <c r="I6" s="22"/>
    </row>
    <row r="7" spans="2:9" s="9" customFormat="1" ht="30" x14ac:dyDescent="0.25">
      <c r="B7" s="32"/>
      <c r="C7" s="10" t="s">
        <v>1</v>
      </c>
      <c r="D7" s="44">
        <v>1</v>
      </c>
      <c r="E7" s="11">
        <v>4161.58</v>
      </c>
      <c r="F7" s="11">
        <f>D7*E7</f>
        <v>4161.58</v>
      </c>
      <c r="G7" s="17">
        <f>F7*$G$5/D7</f>
        <v>638.86453248607393</v>
      </c>
      <c r="H7" s="17">
        <f>E7+G7</f>
        <v>4800.4445324860735</v>
      </c>
      <c r="I7" s="23">
        <f>F7*$I$19/D7</f>
        <v>403.86720221615468</v>
      </c>
    </row>
    <row r="8" spans="2:9" s="9" customFormat="1" x14ac:dyDescent="0.25">
      <c r="B8" s="32"/>
      <c r="C8" s="12" t="s">
        <v>2</v>
      </c>
      <c r="D8" s="45">
        <v>1</v>
      </c>
      <c r="E8" s="11">
        <v>730.97</v>
      </c>
      <c r="F8" s="11">
        <f t="shared" ref="F8:F16" si="0">D8*E8</f>
        <v>730.97</v>
      </c>
      <c r="G8" s="17">
        <f t="shared" ref="G8:G16" si="1">F8*$G$5/D8</f>
        <v>112.2147855649406</v>
      </c>
      <c r="H8" s="17">
        <f t="shared" ref="H8:H16" si="2">E8+G8</f>
        <v>843.18478556494063</v>
      </c>
      <c r="I8" s="23">
        <f t="shared" ref="I8:I16" si="3">F8*$I$19/D8</f>
        <v>70.938155413074512</v>
      </c>
    </row>
    <row r="9" spans="2:9" s="9" customFormat="1" x14ac:dyDescent="0.25">
      <c r="B9" s="32"/>
      <c r="C9" s="5" t="s">
        <v>3</v>
      </c>
      <c r="D9" s="45">
        <v>3</v>
      </c>
      <c r="E9" s="11">
        <v>555.62</v>
      </c>
      <c r="F9" s="11">
        <f t="shared" si="0"/>
        <v>1666.8600000000001</v>
      </c>
      <c r="G9" s="17">
        <f t="shared" si="1"/>
        <v>85.295948062974261</v>
      </c>
      <c r="H9" s="17">
        <f>E9+G9</f>
        <v>640.91594806297428</v>
      </c>
      <c r="I9" s="23">
        <f t="shared" si="3"/>
        <v>53.921033572667085</v>
      </c>
    </row>
    <row r="10" spans="2:9" s="9" customFormat="1" x14ac:dyDescent="0.25">
      <c r="B10" s="32"/>
      <c r="C10" s="5" t="s">
        <v>4</v>
      </c>
      <c r="D10" s="45">
        <v>1</v>
      </c>
      <c r="E10" s="11">
        <v>1313.19</v>
      </c>
      <c r="F10" s="11">
        <f t="shared" si="0"/>
        <v>1313.19</v>
      </c>
      <c r="G10" s="17">
        <f t="shared" si="1"/>
        <v>201.59422993559838</v>
      </c>
      <c r="H10" s="17">
        <f t="shared" si="2"/>
        <v>1514.7842299355984</v>
      </c>
      <c r="I10" s="23">
        <f t="shared" si="3"/>
        <v>127.4406286262026</v>
      </c>
    </row>
    <row r="11" spans="2:9" s="9" customFormat="1" x14ac:dyDescent="0.25">
      <c r="B11" s="32"/>
      <c r="C11" s="5" t="s">
        <v>5</v>
      </c>
      <c r="D11" s="45">
        <v>1</v>
      </c>
      <c r="E11" s="11">
        <v>6211.57</v>
      </c>
      <c r="F11" s="11">
        <f t="shared" si="0"/>
        <v>6211.57</v>
      </c>
      <c r="G11" s="17">
        <f t="shared" si="1"/>
        <v>953.56853984652992</v>
      </c>
      <c r="H11" s="17">
        <f>E11+G11</f>
        <v>7165.13853984653</v>
      </c>
      <c r="I11" s="23">
        <f t="shared" si="3"/>
        <v>602.81176795106671</v>
      </c>
    </row>
    <row r="12" spans="2:9" s="9" customFormat="1" x14ac:dyDescent="0.25">
      <c r="B12" s="32"/>
      <c r="C12" s="13" t="s">
        <v>6</v>
      </c>
      <c r="D12" s="46">
        <v>1</v>
      </c>
      <c r="E12" s="11">
        <v>1535.06</v>
      </c>
      <c r="F12" s="11">
        <f t="shared" si="0"/>
        <v>1535.06</v>
      </c>
      <c r="G12" s="17">
        <f t="shared" si="1"/>
        <v>235.65458052904728</v>
      </c>
      <c r="H12" s="17">
        <f t="shared" si="2"/>
        <v>1770.7145805290472</v>
      </c>
      <c r="I12" s="23">
        <f t="shared" si="3"/>
        <v>148.97235843932603</v>
      </c>
    </row>
    <row r="13" spans="2:9" s="9" customFormat="1" x14ac:dyDescent="0.25">
      <c r="B13" s="32"/>
      <c r="C13" s="13" t="s">
        <v>7</v>
      </c>
      <c r="D13" s="46">
        <v>26</v>
      </c>
      <c r="E13" s="11">
        <v>83.08</v>
      </c>
      <c r="F13" s="11">
        <f t="shared" si="0"/>
        <v>2160.08</v>
      </c>
      <c r="G13" s="17">
        <f t="shared" si="1"/>
        <v>12.754017791065658</v>
      </c>
      <c r="H13" s="17">
        <f t="shared" si="2"/>
        <v>95.834017791065662</v>
      </c>
      <c r="I13" s="23">
        <f t="shared" si="3"/>
        <v>8.0626317793045263</v>
      </c>
    </row>
    <row r="14" spans="2:9" s="9" customFormat="1" x14ac:dyDescent="0.25">
      <c r="B14" s="32"/>
      <c r="C14" s="14" t="s">
        <v>8</v>
      </c>
      <c r="D14" s="47">
        <v>22</v>
      </c>
      <c r="E14" s="11">
        <v>62.15</v>
      </c>
      <c r="F14" s="11">
        <f t="shared" si="0"/>
        <v>1367.3</v>
      </c>
      <c r="G14" s="17">
        <f t="shared" si="1"/>
        <v>9.5409509594936281</v>
      </c>
      <c r="H14" s="17">
        <f t="shared" si="2"/>
        <v>71.69095095949362</v>
      </c>
      <c r="I14" s="23">
        <f t="shared" si="3"/>
        <v>6.0314463779944187</v>
      </c>
    </row>
    <row r="15" spans="2:9" s="9" customFormat="1" ht="42.75" x14ac:dyDescent="0.25">
      <c r="B15" s="32"/>
      <c r="C15" s="15" t="s">
        <v>9</v>
      </c>
      <c r="D15" s="48">
        <v>1</v>
      </c>
      <c r="E15" s="11">
        <v>12022.15</v>
      </c>
      <c r="F15" s="11">
        <f t="shared" si="0"/>
        <v>12022.15</v>
      </c>
      <c r="G15" s="17">
        <f>F15*$G$5/D15</f>
        <v>1845.5791404292247</v>
      </c>
      <c r="H15" s="17">
        <f t="shared" si="2"/>
        <v>13867.729140429225</v>
      </c>
      <c r="I15" s="23">
        <f t="shared" si="3"/>
        <v>1166.7088185551988</v>
      </c>
    </row>
    <row r="16" spans="2:9" s="9" customFormat="1" x14ac:dyDescent="0.2">
      <c r="B16" s="32"/>
      <c r="C16" s="8" t="s">
        <v>10</v>
      </c>
      <c r="D16" s="49">
        <v>1</v>
      </c>
      <c r="E16" s="11">
        <v>679.81</v>
      </c>
      <c r="F16" s="11">
        <f t="shared" si="0"/>
        <v>679.81</v>
      </c>
      <c r="G16" s="17">
        <f t="shared" si="1"/>
        <v>104.36096334309514</v>
      </c>
      <c r="H16" s="17">
        <f t="shared" si="2"/>
        <v>784.17096334309508</v>
      </c>
      <c r="I16" s="23">
        <f t="shared" si="3"/>
        <v>65.973251202323183</v>
      </c>
    </row>
    <row r="17" spans="2:9" x14ac:dyDescent="0.25">
      <c r="B17" s="32"/>
      <c r="C17" s="3" t="s">
        <v>11</v>
      </c>
      <c r="D17" s="50">
        <v>1</v>
      </c>
      <c r="E17" s="18">
        <f>SUM(E7:E16)</f>
        <v>27355.18</v>
      </c>
      <c r="F17" s="18">
        <f>SUM(F7:F16)</f>
        <v>31848.569999999996</v>
      </c>
      <c r="G17" s="18">
        <v>4889.2299999999996</v>
      </c>
      <c r="H17" s="18">
        <f>SUM(H7:H16)</f>
        <v>31554.607688948039</v>
      </c>
      <c r="I17" s="24">
        <v>3046.42</v>
      </c>
    </row>
    <row r="18" spans="2:9" ht="15.75" thickBot="1" x14ac:dyDescent="0.3">
      <c r="B18" s="33"/>
      <c r="C18" s="34" t="s">
        <v>17</v>
      </c>
      <c r="D18" s="35"/>
      <c r="E18" s="35"/>
      <c r="F18" s="35"/>
      <c r="G18" s="35"/>
      <c r="H18" s="36"/>
      <c r="I18" s="25">
        <f>H17+I17</f>
        <v>34601.027688948037</v>
      </c>
    </row>
    <row r="19" spans="2:9" ht="15" customHeight="1" x14ac:dyDescent="0.25">
      <c r="B19" s="31" t="s">
        <v>15</v>
      </c>
      <c r="C19" s="19"/>
      <c r="D19" s="20"/>
      <c r="E19" s="19"/>
      <c r="F19" s="19"/>
      <c r="G19" s="53">
        <f>G31/F31</f>
        <v>0.15575106613900469</v>
      </c>
      <c r="H19" s="20"/>
      <c r="I19" s="21">
        <f>I31/F31</f>
        <v>9.7046603024849867E-2</v>
      </c>
    </row>
    <row r="20" spans="2:9" x14ac:dyDescent="0.25">
      <c r="B20" s="32"/>
      <c r="C20" s="1"/>
      <c r="D20" s="43"/>
      <c r="E20" s="2"/>
      <c r="F20" s="2"/>
      <c r="G20" s="16"/>
      <c r="H20" s="16"/>
      <c r="I20" s="22"/>
    </row>
    <row r="21" spans="2:9" s="9" customFormat="1" ht="30" x14ac:dyDescent="0.25">
      <c r="B21" s="32"/>
      <c r="C21" s="3" t="s">
        <v>1</v>
      </c>
      <c r="D21" s="50">
        <v>1</v>
      </c>
      <c r="E21" s="11">
        <v>4161.58</v>
      </c>
      <c r="F21" s="11">
        <f>D21*E21</f>
        <v>4161.58</v>
      </c>
      <c r="G21" s="17">
        <f>F21*$G$19/D21</f>
        <v>648.17052182275916</v>
      </c>
      <c r="H21" s="17">
        <f>E21+G21</f>
        <v>4809.7505218227589</v>
      </c>
      <c r="I21" s="23">
        <f>F21*$I$19/D21</f>
        <v>403.86720221615468</v>
      </c>
    </row>
    <row r="22" spans="2:9" s="9" customFormat="1" x14ac:dyDescent="0.25">
      <c r="B22" s="32"/>
      <c r="C22" s="4" t="s">
        <v>2</v>
      </c>
      <c r="D22" s="43">
        <v>1</v>
      </c>
      <c r="E22" s="11">
        <v>730.97</v>
      </c>
      <c r="F22" s="11">
        <f t="shared" ref="F22:F30" si="4">D22*E22</f>
        <v>730.97</v>
      </c>
      <c r="G22" s="17">
        <f t="shared" ref="G22:G30" si="5">F22*$G$19/D22</f>
        <v>113.84935681562827</v>
      </c>
      <c r="H22" s="17">
        <f>E22+G22</f>
        <v>844.81935681562834</v>
      </c>
      <c r="I22" s="23">
        <f t="shared" ref="I22:I30" si="6">F22*$I$19/D22</f>
        <v>70.938155413074512</v>
      </c>
    </row>
    <row r="23" spans="2:9" s="9" customFormat="1" x14ac:dyDescent="0.25">
      <c r="B23" s="32"/>
      <c r="C23" s="1" t="s">
        <v>3</v>
      </c>
      <c r="D23" s="43">
        <v>3</v>
      </c>
      <c r="E23" s="11">
        <v>555.62</v>
      </c>
      <c r="F23" s="11">
        <f t="shared" si="4"/>
        <v>1666.8600000000001</v>
      </c>
      <c r="G23" s="17">
        <f t="shared" si="5"/>
        <v>86.538407368153798</v>
      </c>
      <c r="H23" s="17">
        <f>E23+G23</f>
        <v>642.1584073681538</v>
      </c>
      <c r="I23" s="23">
        <f>F23*$I$19/D23</f>
        <v>53.921033572667085</v>
      </c>
    </row>
    <row r="24" spans="2:9" s="9" customFormat="1" x14ac:dyDescent="0.25">
      <c r="B24" s="32"/>
      <c r="C24" s="1" t="s">
        <v>4</v>
      </c>
      <c r="D24" s="43">
        <v>1</v>
      </c>
      <c r="E24" s="11">
        <v>1313.19</v>
      </c>
      <c r="F24" s="11">
        <f t="shared" si="4"/>
        <v>1313.19</v>
      </c>
      <c r="G24" s="17">
        <f t="shared" si="5"/>
        <v>204.53074254307958</v>
      </c>
      <c r="H24" s="17">
        <f t="shared" ref="H22:H30" si="7">E24+G24</f>
        <v>1517.7207425430797</v>
      </c>
      <c r="I24" s="23">
        <f t="shared" si="6"/>
        <v>127.4406286262026</v>
      </c>
    </row>
    <row r="25" spans="2:9" s="9" customFormat="1" x14ac:dyDescent="0.25">
      <c r="B25" s="32"/>
      <c r="C25" s="5" t="s">
        <v>5</v>
      </c>
      <c r="D25" s="45">
        <v>1</v>
      </c>
      <c r="E25" s="11">
        <v>6211.57</v>
      </c>
      <c r="F25" s="11">
        <f t="shared" si="4"/>
        <v>6211.57</v>
      </c>
      <c r="G25" s="17">
        <f t="shared" si="5"/>
        <v>967.45864989705728</v>
      </c>
      <c r="H25" s="17">
        <f t="shared" si="7"/>
        <v>7179.0286498970572</v>
      </c>
      <c r="I25" s="23">
        <f t="shared" si="6"/>
        <v>602.81176795106671</v>
      </c>
    </row>
    <row r="26" spans="2:9" s="9" customFormat="1" x14ac:dyDescent="0.25">
      <c r="B26" s="32"/>
      <c r="C26" s="6" t="s">
        <v>6</v>
      </c>
      <c r="D26" s="51">
        <v>1</v>
      </c>
      <c r="E26" s="11">
        <v>1535.06</v>
      </c>
      <c r="F26" s="11">
        <f t="shared" si="4"/>
        <v>1535.06</v>
      </c>
      <c r="G26" s="17">
        <f t="shared" si="5"/>
        <v>239.08723158734054</v>
      </c>
      <c r="H26" s="17">
        <f t="shared" si="7"/>
        <v>1774.1472315873405</v>
      </c>
      <c r="I26" s="23">
        <f t="shared" si="6"/>
        <v>148.97235843932603</v>
      </c>
    </row>
    <row r="27" spans="2:9" s="9" customFormat="1" x14ac:dyDescent="0.25">
      <c r="B27" s="32"/>
      <c r="C27" s="6" t="s">
        <v>7</v>
      </c>
      <c r="D27" s="51">
        <v>19</v>
      </c>
      <c r="E27" s="11">
        <v>83.08</v>
      </c>
      <c r="F27" s="11">
        <f t="shared" si="4"/>
        <v>1578.52</v>
      </c>
      <c r="G27" s="17">
        <f t="shared" si="5"/>
        <v>12.93979857482851</v>
      </c>
      <c r="H27" s="17">
        <f t="shared" si="7"/>
        <v>96.019798574828513</v>
      </c>
      <c r="I27" s="23">
        <f t="shared" si="6"/>
        <v>8.0626317793045281</v>
      </c>
    </row>
    <row r="28" spans="2:9" s="9" customFormat="1" x14ac:dyDescent="0.2">
      <c r="B28" s="32"/>
      <c r="C28" s="7" t="s">
        <v>8</v>
      </c>
      <c r="D28" s="52">
        <v>24</v>
      </c>
      <c r="E28" s="11">
        <v>62.15</v>
      </c>
      <c r="F28" s="11">
        <f t="shared" si="4"/>
        <v>1491.6</v>
      </c>
      <c r="G28" s="17">
        <f t="shared" si="5"/>
        <v>9.6799287605391413</v>
      </c>
      <c r="H28" s="17">
        <f t="shared" si="7"/>
        <v>71.829928760539133</v>
      </c>
      <c r="I28" s="23">
        <f t="shared" si="6"/>
        <v>6.0314463779944196</v>
      </c>
    </row>
    <row r="29" spans="2:9" s="9" customFormat="1" ht="42.75" x14ac:dyDescent="0.25">
      <c r="B29" s="32"/>
      <c r="C29" s="15" t="s">
        <v>9</v>
      </c>
      <c r="D29" s="48">
        <v>1</v>
      </c>
      <c r="E29" s="11">
        <v>12022.15</v>
      </c>
      <c r="F29" s="11">
        <f t="shared" si="4"/>
        <v>12022.15</v>
      </c>
      <c r="G29" s="17">
        <f t="shared" si="5"/>
        <v>1872.4626797830351</v>
      </c>
      <c r="H29" s="17">
        <f t="shared" si="7"/>
        <v>13894.612679783035</v>
      </c>
      <c r="I29" s="23">
        <f t="shared" si="6"/>
        <v>1166.7088185551988</v>
      </c>
    </row>
    <row r="30" spans="2:9" s="9" customFormat="1" x14ac:dyDescent="0.2">
      <c r="B30" s="32"/>
      <c r="C30" s="8" t="s">
        <v>10</v>
      </c>
      <c r="D30" s="49">
        <v>1</v>
      </c>
      <c r="E30" s="11">
        <v>679.81</v>
      </c>
      <c r="F30" s="11">
        <f t="shared" si="4"/>
        <v>679.81</v>
      </c>
      <c r="G30" s="17">
        <f t="shared" si="5"/>
        <v>105.88113227195677</v>
      </c>
      <c r="H30" s="17">
        <f t="shared" si="7"/>
        <v>785.69113227195669</v>
      </c>
      <c r="I30" s="23">
        <f t="shared" si="6"/>
        <v>65.973251202323183</v>
      </c>
    </row>
    <row r="31" spans="2:9" x14ac:dyDescent="0.25">
      <c r="B31" s="32"/>
      <c r="C31" s="3" t="s">
        <v>11</v>
      </c>
      <c r="D31" s="50">
        <v>1</v>
      </c>
      <c r="E31" s="18">
        <f>SUM(E21:E30)</f>
        <v>27355.18</v>
      </c>
      <c r="F31" s="18">
        <f>SUM(F21:F30)</f>
        <v>31391.31</v>
      </c>
      <c r="G31" s="18">
        <v>4889.2299999999996</v>
      </c>
      <c r="H31" s="18">
        <f>SUM(H21:H30)</f>
        <v>31615.778449424379</v>
      </c>
      <c r="I31" s="24">
        <v>3046.42</v>
      </c>
    </row>
    <row r="32" spans="2:9" ht="15.75" thickBot="1" x14ac:dyDescent="0.3">
      <c r="B32" s="33"/>
      <c r="C32" s="34"/>
      <c r="D32" s="35"/>
      <c r="E32" s="35"/>
      <c r="F32" s="35"/>
      <c r="G32" s="35"/>
      <c r="H32" s="36"/>
      <c r="I32" s="25">
        <f>H31+I31</f>
        <v>34662.198449424381</v>
      </c>
    </row>
    <row r="33" spans="2:9" ht="15" customHeight="1" x14ac:dyDescent="0.25">
      <c r="B33" s="31" t="s">
        <v>20</v>
      </c>
      <c r="C33" s="19"/>
      <c r="D33" s="20"/>
      <c r="E33" s="19"/>
      <c r="F33" s="19"/>
      <c r="G33" s="53">
        <f>G45/F45</f>
        <v>0.15534310337980059</v>
      </c>
      <c r="H33" s="20"/>
      <c r="I33" s="21">
        <f>I45/F45</f>
        <v>9.6792406370388009E-2</v>
      </c>
    </row>
    <row r="34" spans="2:9" x14ac:dyDescent="0.25">
      <c r="B34" s="32"/>
      <c r="C34" s="1"/>
      <c r="D34" s="43"/>
      <c r="E34" s="2"/>
      <c r="F34" s="2"/>
      <c r="G34" s="16"/>
      <c r="H34" s="16"/>
      <c r="I34" s="22"/>
    </row>
    <row r="35" spans="2:9" s="9" customFormat="1" ht="30" x14ac:dyDescent="0.25">
      <c r="B35" s="32"/>
      <c r="C35" s="10" t="s">
        <v>1</v>
      </c>
      <c r="D35" s="50">
        <v>1</v>
      </c>
      <c r="E35" s="11">
        <v>4161.58</v>
      </c>
      <c r="F35" s="11">
        <f>D35*E35</f>
        <v>4161.58</v>
      </c>
      <c r="G35" s="17">
        <f>E35*$G$19</f>
        <v>648.17052182275916</v>
      </c>
      <c r="H35" s="17">
        <f>E35+G35</f>
        <v>4809.7505218227589</v>
      </c>
      <c r="I35" s="23">
        <f>F35*$I$19/D35</f>
        <v>403.86720221615468</v>
      </c>
    </row>
    <row r="36" spans="2:9" s="9" customFormat="1" x14ac:dyDescent="0.25">
      <c r="B36" s="32"/>
      <c r="C36" s="12" t="s">
        <v>2</v>
      </c>
      <c r="D36" s="43">
        <v>1</v>
      </c>
      <c r="E36" s="11">
        <v>730.97</v>
      </c>
      <c r="F36" s="11">
        <f>D36*E36</f>
        <v>730.97</v>
      </c>
      <c r="G36" s="17">
        <f t="shared" ref="G36:G44" si="8">E36*$G$19</f>
        <v>113.84935681562827</v>
      </c>
      <c r="H36" s="17">
        <f t="shared" ref="H36:H44" si="9">E36+G36</f>
        <v>844.81935681562834</v>
      </c>
      <c r="I36" s="23">
        <f>F36*$I$19/D36</f>
        <v>70.938155413074512</v>
      </c>
    </row>
    <row r="37" spans="2:9" s="9" customFormat="1" x14ac:dyDescent="0.25">
      <c r="B37" s="32"/>
      <c r="C37" s="5" t="s">
        <v>3</v>
      </c>
      <c r="D37" s="43">
        <v>3</v>
      </c>
      <c r="E37" s="11">
        <v>555.62</v>
      </c>
      <c r="F37" s="11">
        <f t="shared" ref="F36:F44" si="10">D37*E37</f>
        <v>1666.8600000000001</v>
      </c>
      <c r="G37" s="17">
        <f t="shared" si="8"/>
        <v>86.538407368153784</v>
      </c>
      <c r="H37" s="17">
        <f t="shared" si="9"/>
        <v>642.1584073681538</v>
      </c>
      <c r="I37" s="23">
        <f t="shared" ref="I36:I44" si="11">F37*$I$19/D37</f>
        <v>53.921033572667085</v>
      </c>
    </row>
    <row r="38" spans="2:9" s="9" customFormat="1" x14ac:dyDescent="0.25">
      <c r="B38" s="32"/>
      <c r="C38" s="5" t="s">
        <v>4</v>
      </c>
      <c r="D38" s="43">
        <v>1</v>
      </c>
      <c r="E38" s="11">
        <v>1313.19</v>
      </c>
      <c r="F38" s="11">
        <f t="shared" si="10"/>
        <v>1313.19</v>
      </c>
      <c r="G38" s="17">
        <f t="shared" si="8"/>
        <v>204.53074254307958</v>
      </c>
      <c r="H38" s="17">
        <f t="shared" si="9"/>
        <v>1517.7207425430797</v>
      </c>
      <c r="I38" s="23">
        <f t="shared" si="11"/>
        <v>127.4406286262026</v>
      </c>
    </row>
    <row r="39" spans="2:9" s="9" customFormat="1" x14ac:dyDescent="0.25">
      <c r="B39" s="32"/>
      <c r="C39" s="5" t="s">
        <v>5</v>
      </c>
      <c r="D39" s="45">
        <v>1</v>
      </c>
      <c r="E39" s="11">
        <v>6211.57</v>
      </c>
      <c r="F39" s="11">
        <f t="shared" si="10"/>
        <v>6211.57</v>
      </c>
      <c r="G39" s="17">
        <f t="shared" si="8"/>
        <v>967.45864989705728</v>
      </c>
      <c r="H39" s="17">
        <f t="shared" si="9"/>
        <v>7179.0286498970572</v>
      </c>
      <c r="I39" s="23">
        <f t="shared" si="11"/>
        <v>602.81176795106671</v>
      </c>
    </row>
    <row r="40" spans="2:9" s="9" customFormat="1" x14ac:dyDescent="0.25">
      <c r="B40" s="32"/>
      <c r="C40" s="13" t="s">
        <v>6</v>
      </c>
      <c r="D40" s="51">
        <v>1</v>
      </c>
      <c r="E40" s="11">
        <v>1535.06</v>
      </c>
      <c r="F40" s="11">
        <f t="shared" si="10"/>
        <v>1535.06</v>
      </c>
      <c r="G40" s="17">
        <f t="shared" si="8"/>
        <v>239.08723158734054</v>
      </c>
      <c r="H40" s="17">
        <f t="shared" si="9"/>
        <v>1774.1472315873405</v>
      </c>
      <c r="I40" s="23">
        <f t="shared" si="11"/>
        <v>148.97235843932603</v>
      </c>
    </row>
    <row r="41" spans="2:9" s="9" customFormat="1" x14ac:dyDescent="0.25">
      <c r="B41" s="32"/>
      <c r="C41" s="13" t="s">
        <v>7</v>
      </c>
      <c r="D41" s="51">
        <v>17</v>
      </c>
      <c r="E41" s="11">
        <v>83.08</v>
      </c>
      <c r="F41" s="11">
        <f t="shared" si="10"/>
        <v>1412.36</v>
      </c>
      <c r="G41" s="17">
        <f t="shared" si="8"/>
        <v>12.93979857482851</v>
      </c>
      <c r="H41" s="17">
        <f t="shared" si="9"/>
        <v>96.019798574828513</v>
      </c>
      <c r="I41" s="23">
        <f t="shared" si="11"/>
        <v>8.0626317793045263</v>
      </c>
    </row>
    <row r="42" spans="2:9" s="9" customFormat="1" x14ac:dyDescent="0.2">
      <c r="B42" s="32"/>
      <c r="C42" s="14" t="s">
        <v>8</v>
      </c>
      <c r="D42" s="52">
        <v>28</v>
      </c>
      <c r="E42" s="11">
        <v>62.15</v>
      </c>
      <c r="F42" s="11">
        <f t="shared" si="10"/>
        <v>1740.2</v>
      </c>
      <c r="G42" s="17">
        <f t="shared" si="8"/>
        <v>9.6799287605391413</v>
      </c>
      <c r="H42" s="17">
        <f t="shared" si="9"/>
        <v>71.829928760539133</v>
      </c>
      <c r="I42" s="23">
        <f t="shared" si="11"/>
        <v>6.0314463779944196</v>
      </c>
    </row>
    <row r="43" spans="2:9" s="9" customFormat="1" ht="42" customHeight="1" x14ac:dyDescent="0.25">
      <c r="B43" s="32"/>
      <c r="C43" s="15" t="s">
        <v>9</v>
      </c>
      <c r="D43" s="48">
        <v>1</v>
      </c>
      <c r="E43" s="11">
        <v>12022.15</v>
      </c>
      <c r="F43" s="11">
        <f t="shared" si="10"/>
        <v>12022.15</v>
      </c>
      <c r="G43" s="17">
        <f t="shared" si="8"/>
        <v>1872.4626797830351</v>
      </c>
      <c r="H43" s="17">
        <f t="shared" si="9"/>
        <v>13894.612679783035</v>
      </c>
      <c r="I43" s="23">
        <f t="shared" si="11"/>
        <v>1166.7088185551988</v>
      </c>
    </row>
    <row r="44" spans="2:9" s="9" customFormat="1" x14ac:dyDescent="0.2">
      <c r="B44" s="32"/>
      <c r="C44" s="8" t="s">
        <v>10</v>
      </c>
      <c r="D44" s="49">
        <v>1</v>
      </c>
      <c r="E44" s="11">
        <v>679.81</v>
      </c>
      <c r="F44" s="11">
        <f t="shared" si="10"/>
        <v>679.81</v>
      </c>
      <c r="G44" s="17">
        <f t="shared" si="8"/>
        <v>105.88113227195677</v>
      </c>
      <c r="H44" s="17">
        <f t="shared" si="9"/>
        <v>785.69113227195669</v>
      </c>
      <c r="I44" s="23">
        <f t="shared" si="11"/>
        <v>65.973251202323183</v>
      </c>
    </row>
    <row r="45" spans="2:9" x14ac:dyDescent="0.25">
      <c r="B45" s="32"/>
      <c r="C45" s="3" t="s">
        <v>11</v>
      </c>
      <c r="D45" s="50">
        <v>1</v>
      </c>
      <c r="E45" s="18">
        <f>SUM(E35:E44)</f>
        <v>27355.18</v>
      </c>
      <c r="F45" s="18">
        <f>SUM(F35:F44)</f>
        <v>31473.750000000004</v>
      </c>
      <c r="G45" s="18">
        <v>4889.2299999999996</v>
      </c>
      <c r="H45" s="18">
        <f>SUM(H35:H44)</f>
        <v>31615.778449424379</v>
      </c>
      <c r="I45" s="24">
        <v>3046.42</v>
      </c>
    </row>
    <row r="46" spans="2:9" ht="15.75" thickBot="1" x14ac:dyDescent="0.3">
      <c r="B46" s="33"/>
      <c r="C46" s="34" t="s">
        <v>17</v>
      </c>
      <c r="D46" s="35"/>
      <c r="E46" s="35"/>
      <c r="F46" s="35"/>
      <c r="G46" s="35"/>
      <c r="H46" s="36"/>
      <c r="I46" s="25">
        <f>H45+I45</f>
        <v>34662.198449424381</v>
      </c>
    </row>
    <row r="47" spans="2:9" ht="15" customHeight="1" x14ac:dyDescent="0.25">
      <c r="B47" s="31" t="s">
        <v>21</v>
      </c>
      <c r="C47" s="19"/>
      <c r="D47" s="20"/>
      <c r="E47" s="19"/>
      <c r="F47" s="19"/>
      <c r="G47" s="53">
        <f>G59/F59</f>
        <v>0.15534310337980059</v>
      </c>
      <c r="H47" s="20"/>
      <c r="I47" s="21">
        <f>I59/F59</f>
        <v>9.6792406370388009E-2</v>
      </c>
    </row>
    <row r="48" spans="2:9" x14ac:dyDescent="0.25">
      <c r="B48" s="32"/>
      <c r="C48" s="1"/>
      <c r="D48" s="43"/>
      <c r="E48" s="2"/>
      <c r="F48" s="2"/>
      <c r="G48" s="16"/>
      <c r="H48" s="16"/>
      <c r="I48" s="22"/>
    </row>
    <row r="49" spans="2:9" s="9" customFormat="1" ht="30" x14ac:dyDescent="0.25">
      <c r="B49" s="32"/>
      <c r="C49" s="10" t="s">
        <v>1</v>
      </c>
      <c r="D49" s="50">
        <v>1</v>
      </c>
      <c r="E49" s="11">
        <v>4161.58</v>
      </c>
      <c r="F49" s="11">
        <f>D49*E49</f>
        <v>4161.58</v>
      </c>
      <c r="G49" s="17">
        <f>F49*$G$19/D49</f>
        <v>648.17052182275916</v>
      </c>
      <c r="H49" s="17">
        <f>E49+G49</f>
        <v>4809.7505218227589</v>
      </c>
      <c r="I49" s="23">
        <f>F49*$I$19/D49</f>
        <v>403.86720221615468</v>
      </c>
    </row>
    <row r="50" spans="2:9" s="9" customFormat="1" x14ac:dyDescent="0.25">
      <c r="B50" s="32"/>
      <c r="C50" s="12" t="s">
        <v>2</v>
      </c>
      <c r="D50" s="43">
        <v>1</v>
      </c>
      <c r="E50" s="11">
        <v>730.97</v>
      </c>
      <c r="F50" s="11">
        <f t="shared" ref="F50:F58" si="12">D50*E50</f>
        <v>730.97</v>
      </c>
      <c r="G50" s="17">
        <f>F50*$G$19/D50</f>
        <v>113.84935681562827</v>
      </c>
      <c r="H50" s="17">
        <f>E50+G50</f>
        <v>844.81935681562834</v>
      </c>
      <c r="I50" s="23">
        <f t="shared" ref="I50:I58" si="13">F50*$I$19/D50</f>
        <v>70.938155413074512</v>
      </c>
    </row>
    <row r="51" spans="2:9" s="9" customFormat="1" x14ac:dyDescent="0.25">
      <c r="B51" s="32"/>
      <c r="C51" s="5" t="s">
        <v>3</v>
      </c>
      <c r="D51" s="43">
        <v>3</v>
      </c>
      <c r="E51" s="11">
        <v>555.62</v>
      </c>
      <c r="F51" s="11">
        <f t="shared" si="12"/>
        <v>1666.8600000000001</v>
      </c>
      <c r="G51" s="17">
        <f t="shared" ref="G50:G58" si="14">F51*$G$19/D51</f>
        <v>86.538407368153798</v>
      </c>
      <c r="H51" s="17">
        <f t="shared" ref="H50:H58" si="15">E51+G51</f>
        <v>642.1584073681538</v>
      </c>
      <c r="I51" s="23">
        <f t="shared" si="13"/>
        <v>53.921033572667085</v>
      </c>
    </row>
    <row r="52" spans="2:9" s="9" customFormat="1" x14ac:dyDescent="0.25">
      <c r="B52" s="32"/>
      <c r="C52" s="5" t="s">
        <v>4</v>
      </c>
      <c r="D52" s="43">
        <v>1</v>
      </c>
      <c r="E52" s="11">
        <v>1313.19</v>
      </c>
      <c r="F52" s="11">
        <f t="shared" si="12"/>
        <v>1313.19</v>
      </c>
      <c r="G52" s="17">
        <f t="shared" si="14"/>
        <v>204.53074254307958</v>
      </c>
      <c r="H52" s="17">
        <f t="shared" si="15"/>
        <v>1517.7207425430797</v>
      </c>
      <c r="I52" s="23">
        <f t="shared" si="13"/>
        <v>127.4406286262026</v>
      </c>
    </row>
    <row r="53" spans="2:9" s="9" customFormat="1" x14ac:dyDescent="0.25">
      <c r="B53" s="32"/>
      <c r="C53" s="5" t="s">
        <v>5</v>
      </c>
      <c r="D53" s="45">
        <v>1</v>
      </c>
      <c r="E53" s="11">
        <v>6211.57</v>
      </c>
      <c r="F53" s="11">
        <f t="shared" si="12"/>
        <v>6211.57</v>
      </c>
      <c r="G53" s="17">
        <f t="shared" si="14"/>
        <v>967.45864989705728</v>
      </c>
      <c r="H53" s="17">
        <f t="shared" si="15"/>
        <v>7179.0286498970572</v>
      </c>
      <c r="I53" s="23">
        <f t="shared" si="13"/>
        <v>602.81176795106671</v>
      </c>
    </row>
    <row r="54" spans="2:9" s="9" customFormat="1" x14ac:dyDescent="0.25">
      <c r="B54" s="32"/>
      <c r="C54" s="13" t="s">
        <v>6</v>
      </c>
      <c r="D54" s="51">
        <v>1</v>
      </c>
      <c r="E54" s="11">
        <v>1535.06</v>
      </c>
      <c r="F54" s="11">
        <f t="shared" si="12"/>
        <v>1535.06</v>
      </c>
      <c r="G54" s="17">
        <f t="shared" si="14"/>
        <v>239.08723158734054</v>
      </c>
      <c r="H54" s="17">
        <f t="shared" si="15"/>
        <v>1774.1472315873405</v>
      </c>
      <c r="I54" s="23">
        <f t="shared" si="13"/>
        <v>148.97235843932603</v>
      </c>
    </row>
    <row r="55" spans="2:9" s="9" customFormat="1" x14ac:dyDescent="0.25">
      <c r="B55" s="32"/>
      <c r="C55" s="13" t="s">
        <v>7</v>
      </c>
      <c r="D55" s="51">
        <v>17</v>
      </c>
      <c r="E55" s="11">
        <v>83.08</v>
      </c>
      <c r="F55" s="11">
        <f t="shared" si="12"/>
        <v>1412.36</v>
      </c>
      <c r="G55" s="17">
        <f t="shared" si="14"/>
        <v>12.93979857482851</v>
      </c>
      <c r="H55" s="17">
        <f t="shared" si="15"/>
        <v>96.019798574828513</v>
      </c>
      <c r="I55" s="23">
        <f t="shared" si="13"/>
        <v>8.0626317793045263</v>
      </c>
    </row>
    <row r="56" spans="2:9" s="9" customFormat="1" x14ac:dyDescent="0.2">
      <c r="B56" s="32"/>
      <c r="C56" s="14" t="s">
        <v>8</v>
      </c>
      <c r="D56" s="52">
        <v>28</v>
      </c>
      <c r="E56" s="11">
        <v>62.15</v>
      </c>
      <c r="F56" s="11">
        <f t="shared" si="12"/>
        <v>1740.2</v>
      </c>
      <c r="G56" s="17">
        <f t="shared" si="14"/>
        <v>9.6799287605391413</v>
      </c>
      <c r="H56" s="17">
        <f t="shared" si="15"/>
        <v>71.829928760539133</v>
      </c>
      <c r="I56" s="23">
        <f>F56*$I$19/D56</f>
        <v>6.0314463779944196</v>
      </c>
    </row>
    <row r="57" spans="2:9" s="9" customFormat="1" ht="42.75" x14ac:dyDescent="0.25">
      <c r="B57" s="32"/>
      <c r="C57" s="15" t="s">
        <v>9</v>
      </c>
      <c r="D57" s="48">
        <v>1</v>
      </c>
      <c r="E57" s="11">
        <v>12022.15</v>
      </c>
      <c r="F57" s="11">
        <f t="shared" si="12"/>
        <v>12022.15</v>
      </c>
      <c r="G57" s="17">
        <f t="shared" si="14"/>
        <v>1872.4626797830351</v>
      </c>
      <c r="H57" s="17">
        <f t="shared" si="15"/>
        <v>13894.612679783035</v>
      </c>
      <c r="I57" s="23">
        <f t="shared" si="13"/>
        <v>1166.7088185551988</v>
      </c>
    </row>
    <row r="58" spans="2:9" s="9" customFormat="1" x14ac:dyDescent="0.2">
      <c r="B58" s="32"/>
      <c r="C58" s="8" t="s">
        <v>10</v>
      </c>
      <c r="D58" s="49">
        <v>1</v>
      </c>
      <c r="E58" s="11">
        <v>679.81</v>
      </c>
      <c r="F58" s="11">
        <f t="shared" si="12"/>
        <v>679.81</v>
      </c>
      <c r="G58" s="17">
        <f t="shared" si="14"/>
        <v>105.88113227195677</v>
      </c>
      <c r="H58" s="17">
        <f t="shared" si="15"/>
        <v>785.69113227195669</v>
      </c>
      <c r="I58" s="23">
        <f t="shared" si="13"/>
        <v>65.973251202323183</v>
      </c>
    </row>
    <row r="59" spans="2:9" x14ac:dyDescent="0.25">
      <c r="B59" s="32"/>
      <c r="C59" s="3" t="s">
        <v>11</v>
      </c>
      <c r="D59" s="50">
        <v>1</v>
      </c>
      <c r="E59" s="18">
        <f>SUM(E49:E58)</f>
        <v>27355.18</v>
      </c>
      <c r="F59" s="18">
        <f>SUM(F49:F58)</f>
        <v>31473.750000000004</v>
      </c>
      <c r="G59" s="18">
        <v>4889.2299999999996</v>
      </c>
      <c r="H59" s="18">
        <f>SUM(H49:H58)</f>
        <v>31615.778449424379</v>
      </c>
      <c r="I59" s="24">
        <v>3046.42</v>
      </c>
    </row>
    <row r="60" spans="2:9" ht="15.75" thickBot="1" x14ac:dyDescent="0.3">
      <c r="B60" s="33"/>
      <c r="C60" s="34" t="s">
        <v>17</v>
      </c>
      <c r="D60" s="35"/>
      <c r="E60" s="35"/>
      <c r="F60" s="35"/>
      <c r="G60" s="35"/>
      <c r="H60" s="36"/>
      <c r="I60" s="25">
        <f>H59+I59</f>
        <v>34662.198449424381</v>
      </c>
    </row>
  </sheetData>
  <mergeCells count="10">
    <mergeCell ref="B2:I2"/>
    <mergeCell ref="B3:I3"/>
    <mergeCell ref="B47:B60"/>
    <mergeCell ref="C60:H60"/>
    <mergeCell ref="C32:H32"/>
    <mergeCell ref="B19:B32"/>
    <mergeCell ref="B5:B18"/>
    <mergeCell ref="C18:H18"/>
    <mergeCell ref="B33:B46"/>
    <mergeCell ref="C46:H4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Moeller</dc:creator>
  <cp:lastModifiedBy>Marcio Moeller</cp:lastModifiedBy>
  <dcterms:created xsi:type="dcterms:W3CDTF">2024-03-06T14:30:14Z</dcterms:created>
  <dcterms:modified xsi:type="dcterms:W3CDTF">2024-03-08T12:49:53Z</dcterms:modified>
</cp:coreProperties>
</file>